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<sst xmlns="http://schemas.openxmlformats.org/spreadsheetml/2006/main" count="46" uniqueCount="26">
  <si>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Week</t>
  </si>
  <si>
    <t>White noise</t>
  </si>
  <si>
    <t>Past consumption</t>
  </si>
  <si>
    <t>Expected consumption of brooms</t>
  </si>
  <si>
    <t>Average</t>
  </si>
  <si>
    <t>SD</t>
  </si>
  <si>
    <t>Building</t>
  </si>
  <si>
    <t>MTN</t>
  </si>
  <si>
    <t>OpMan</t>
  </si>
  <si>
    <t>Storage</t>
  </si>
  <si>
    <t>Sweeper</t>
  </si>
  <si>
    <t>Truck</t>
  </si>
  <si>
    <t>Prim</t>
  </si>
  <si>
    <t>m2</t>
  </si>
  <si>
    <t>op-h</t>
  </si>
  <si>
    <t>Sum m2</t>
  </si>
  <si>
    <t>1 m2</t>
  </si>
  <si>
    <t>BuildAll</t>
  </si>
  <si>
    <t>Sweepers</t>
  </si>
  <si>
    <t>Cost sum</t>
  </si>
  <si>
    <t>Sum op-h</t>
  </si>
  <si>
    <t>1 op-h</t>
  </si>
  <si>
    <t>MTNAll</t>
  </si>
  <si>
    <t>MTNAlloc</t>
  </si>
  <si>
    <t>1 op-h DIR</t>
  </si>
  <si>
    <t>1 op-h OH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</si>
</sst>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38">
    <font>
      <sz val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7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9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75"/>
          <c:y val="0.10075"/>
          <c:w val="0.8422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Past consumption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Sheet1!$D$2:$D$53</c:f>
              <c:numCache/>
            </c:numRef>
          </c:yVal>
          <c:smooth val="0"/>
        </c:ser>
        <c:axId val="52637659"/>
        <c:axId val="3976884"/>
      </c:scatterChart>
      <c:valAx>
        <c:axId val="5263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884"/>
        <c:crosses val="autoZero"/>
        <c:crossBetween val="midCat"/>
        <c:dispUnits/>
      </c:valAx>
      <c:valAx>
        <c:axId val="397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Brooms used up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37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4795"/>
          <c:w val="0.1132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</xdr:row>
      <xdr:rowOff>142875</xdr:rowOff>
    </xdr:from>
    <xdr:to>
      <xdr:col>26</xdr:col>
      <xdr:colOff>47625</xdr:colOff>
      <xdr:row>37</xdr:row>
      <xdr:rowOff>152400</xdr:rowOff>
    </xdr:to>
    <xdr:graphicFrame>
      <xdr:nvGraphicFramePr>
        <xdr:cNvPr id="1" name="Chart 3"/>
        <xdr:cNvGraphicFramePr/>
      </xdr:nvGraphicFramePr>
      <xdr:xfrm>
        <a:off x="5372100" y="952500"/>
        <a:ext cx="106013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115" zoomScaleNormal="115" zoomScalePageLayoutView="0" workbookViewId="0" topLeftCell="A25">
      <selection activeCell="D57" sqref="D57"/>
    </sheetView>
  </sheetViews>
  <sheetFormatPr defaultColWidth="11.421875" defaultRowHeight="12.75"/>
  <cols>
    <col min="1" max="1" width="9.140625" style="0" customWidth="1"/>
    <col min="2" max="2" width="23.57421875" style="0" hidden="1" customWidth="1"/>
    <col min="3" max="3" width="20.28125" style="0" hidden="1" customWidth="1"/>
    <col min="4" max="4" width="17.140625" style="0" customWidth="1"/>
    <col min="5" max="5" width="20.57421875" style="0" customWidth="1"/>
    <col min="6" max="16384" width="9.140625" style="0" customWidth="1"/>
  </cols>
  <sheetData>
    <row r="1" spans="1:4" ht="12.75">
      <c r="A1" t="s">
        <v>0</v>
      </c>
      <c r="B1" t="s">
        <v>3</v>
      </c>
      <c r="C1" t="s">
        <v>1</v>
      </c>
      <c r="D1" t="s">
        <v>2</v>
      </c>
    </row>
    <row r="2" spans="1:4" ht="12.75">
      <c r="A2">
        <v>1</v>
      </c>
      <c r="B2">
        <v>10</v>
      </c>
      <c r="C2">
        <f ca="1">NORMSINV(RAND())*2</f>
        <v>0.3592594316841956</v>
      </c>
      <c r="D2" s="1">
        <f>B2+C2</f>
        <v>10.359259431684196</v>
      </c>
    </row>
    <row r="3" spans="1:4" ht="12.75">
      <c r="A3">
        <v>2</v>
      </c>
      <c r="B3">
        <v>10</v>
      </c>
      <c r="C3">
        <f aca="true" ca="1" t="shared" si="0" ref="C3:C53">NORMSINV(RAND())*2</f>
        <v>-0.14222418605509585</v>
      </c>
      <c r="D3" s="1">
        <f aca="true" t="shared" si="1" ref="D3:D53">B3+C3</f>
        <v>9.857775813944905</v>
      </c>
    </row>
    <row r="4" spans="1:4" ht="12.75">
      <c r="A4">
        <v>3</v>
      </c>
      <c r="B4">
        <v>10</v>
      </c>
      <c r="C4">
        <f ca="1" t="shared" si="0"/>
        <v>-0.14650810555291197</v>
      </c>
      <c r="D4" s="1">
        <f t="shared" si="1"/>
        <v>9.853491894447089</v>
      </c>
    </row>
    <row r="5" spans="1:4" ht="12.75">
      <c r="A5">
        <v>4</v>
      </c>
      <c r="B5">
        <v>10</v>
      </c>
      <c r="C5">
        <f ca="1" t="shared" si="0"/>
        <v>-0.5490527708546402</v>
      </c>
      <c r="D5" s="1">
        <f t="shared" si="1"/>
        <v>9.45094722914536</v>
      </c>
    </row>
    <row r="6" spans="1:4" ht="12.75">
      <c r="A6">
        <v>5</v>
      </c>
      <c r="B6">
        <v>10</v>
      </c>
      <c r="C6">
        <f ca="1" t="shared" si="0"/>
        <v>-1.14208043681692</v>
      </c>
      <c r="D6" s="1">
        <f t="shared" si="1"/>
        <v>8.85791956318308</v>
      </c>
    </row>
    <row r="7" spans="1:4" ht="12.75">
      <c r="A7">
        <v>6</v>
      </c>
      <c r="B7">
        <v>10</v>
      </c>
      <c r="C7">
        <f ca="1" t="shared" si="0"/>
        <v>-0.9355976162439966</v>
      </c>
      <c r="D7" s="1">
        <f t="shared" si="1"/>
        <v>9.064402383756004</v>
      </c>
    </row>
    <row r="8" spans="1:4" ht="12.75">
      <c r="A8">
        <v>7</v>
      </c>
      <c r="B8">
        <v>10</v>
      </c>
      <c r="C8">
        <f ca="1" t="shared" si="0"/>
        <v>2.561450059547122</v>
      </c>
      <c r="D8" s="1">
        <f t="shared" si="1"/>
        <v>12.561450059547122</v>
      </c>
    </row>
    <row r="9" spans="1:4" ht="12.75">
      <c r="A9">
        <v>8</v>
      </c>
      <c r="B9">
        <v>10</v>
      </c>
      <c r="C9">
        <f ca="1" t="shared" si="0"/>
        <v>2.8730370965350014</v>
      </c>
      <c r="D9" s="1">
        <f t="shared" si="1"/>
        <v>12.873037096535</v>
      </c>
    </row>
    <row r="10" spans="1:4" ht="12.75">
      <c r="A10">
        <v>9</v>
      </c>
      <c r="B10">
        <v>10</v>
      </c>
      <c r="C10">
        <f ca="1" t="shared" si="0"/>
        <v>-0.5802472646952547</v>
      </c>
      <c r="D10" s="1">
        <f t="shared" si="1"/>
        <v>9.419752735304746</v>
      </c>
    </row>
    <row r="11" spans="1:4" ht="12.75">
      <c r="A11">
        <v>10</v>
      </c>
      <c r="B11">
        <v>10</v>
      </c>
      <c r="C11">
        <f ca="1" t="shared" si="0"/>
        <v>3.3609045708293106</v>
      </c>
      <c r="D11" s="1">
        <f t="shared" si="1"/>
        <v>13.36090457082931</v>
      </c>
    </row>
    <row r="12" spans="1:4" ht="12.75">
      <c r="A12">
        <v>11</v>
      </c>
      <c r="B12">
        <v>10</v>
      </c>
      <c r="C12">
        <f ca="1" t="shared" si="0"/>
        <v>-0.5183410877599454</v>
      </c>
      <c r="D12" s="1">
        <f t="shared" si="1"/>
        <v>9.481658912240055</v>
      </c>
    </row>
    <row r="13" spans="1:4" ht="12.75">
      <c r="A13">
        <v>12</v>
      </c>
      <c r="B13">
        <v>10</v>
      </c>
      <c r="C13">
        <f ca="1" t="shared" si="0"/>
        <v>2.2525027709705383</v>
      </c>
      <c r="D13" s="1">
        <f t="shared" si="1"/>
        <v>12.252502770970539</v>
      </c>
    </row>
    <row r="14" spans="1:4" ht="12.75">
      <c r="A14">
        <v>13</v>
      </c>
      <c r="B14">
        <v>10</v>
      </c>
      <c r="C14">
        <f ca="1" t="shared" si="0"/>
        <v>1.231537568158593</v>
      </c>
      <c r="D14" s="1">
        <f t="shared" si="1"/>
        <v>11.231537568158593</v>
      </c>
    </row>
    <row r="15" spans="1:4" ht="12.75">
      <c r="A15">
        <v>14</v>
      </c>
      <c r="B15">
        <v>10</v>
      </c>
      <c r="C15">
        <f ca="1" t="shared" si="0"/>
        <v>1.8104964500802252</v>
      </c>
      <c r="D15" s="1">
        <f t="shared" si="1"/>
        <v>11.810496450080226</v>
      </c>
    </row>
    <row r="16" spans="1:4" ht="12.75">
      <c r="A16">
        <v>15</v>
      </c>
      <c r="B16">
        <v>10</v>
      </c>
      <c r="C16">
        <f ca="1" t="shared" si="0"/>
        <v>-0.900596008045018</v>
      </c>
      <c r="D16" s="1">
        <f t="shared" si="1"/>
        <v>9.099403991954983</v>
      </c>
    </row>
    <row r="17" spans="1:4" ht="12.75">
      <c r="A17">
        <v>16</v>
      </c>
      <c r="B17">
        <v>10</v>
      </c>
      <c r="C17">
        <f ca="1" t="shared" si="0"/>
        <v>-0.09859918714423821</v>
      </c>
      <c r="D17" s="1">
        <f t="shared" si="1"/>
        <v>9.901400812855762</v>
      </c>
    </row>
    <row r="18" spans="1:4" ht="12.75">
      <c r="A18">
        <v>17</v>
      </c>
      <c r="B18">
        <v>10</v>
      </c>
      <c r="C18">
        <f ca="1" t="shared" si="0"/>
        <v>1.0099806363769612</v>
      </c>
      <c r="D18" s="1">
        <f t="shared" si="1"/>
        <v>11.00998063637696</v>
      </c>
    </row>
    <row r="19" spans="1:4" ht="12.75">
      <c r="A19">
        <v>18</v>
      </c>
      <c r="B19">
        <v>10</v>
      </c>
      <c r="C19">
        <f ca="1" t="shared" si="0"/>
        <v>-1.7746612742701124</v>
      </c>
      <c r="D19" s="1">
        <f t="shared" si="1"/>
        <v>8.225338725729888</v>
      </c>
    </row>
    <row r="20" spans="1:4" ht="12.75">
      <c r="A20">
        <v>19</v>
      </c>
      <c r="B20">
        <v>10</v>
      </c>
      <c r="C20">
        <f ca="1" t="shared" si="0"/>
        <v>-1.3175418743318903</v>
      </c>
      <c r="D20" s="1">
        <f t="shared" si="1"/>
        <v>8.68245812566811</v>
      </c>
    </row>
    <row r="21" spans="1:4" ht="12.75">
      <c r="A21">
        <v>20</v>
      </c>
      <c r="B21">
        <v>10</v>
      </c>
      <c r="C21">
        <f ca="1" t="shared" si="0"/>
        <v>0.24175208936083228</v>
      </c>
      <c r="D21" s="1">
        <f t="shared" si="1"/>
        <v>10.241752089360832</v>
      </c>
    </row>
    <row r="22" spans="1:4" ht="12.75">
      <c r="A22">
        <v>21</v>
      </c>
      <c r="B22">
        <v>10</v>
      </c>
      <c r="C22">
        <f ca="1" t="shared" si="0"/>
        <v>-0.5739211565779642</v>
      </c>
      <c r="D22" s="1">
        <f t="shared" si="1"/>
        <v>9.426078843422037</v>
      </c>
    </row>
    <row r="23" spans="1:4" ht="12.75">
      <c r="A23">
        <v>22</v>
      </c>
      <c r="B23">
        <v>10</v>
      </c>
      <c r="C23">
        <f ca="1" t="shared" si="0"/>
        <v>1.2003121832429966</v>
      </c>
      <c r="D23" s="1">
        <f t="shared" si="1"/>
        <v>11.200312183242996</v>
      </c>
    </row>
    <row r="24" spans="1:4" ht="12.75">
      <c r="A24">
        <v>23</v>
      </c>
      <c r="B24">
        <v>10</v>
      </c>
      <c r="C24">
        <f ca="1" t="shared" si="0"/>
        <v>2.3463219090683443</v>
      </c>
      <c r="D24" s="1">
        <f t="shared" si="1"/>
        <v>12.346321909068344</v>
      </c>
    </row>
    <row r="25" spans="1:4" ht="12.75">
      <c r="A25">
        <v>24</v>
      </c>
      <c r="B25">
        <v>10</v>
      </c>
      <c r="C25">
        <f ca="1" t="shared" si="0"/>
        <v>-3.359347288382174</v>
      </c>
      <c r="D25" s="1">
        <f t="shared" si="1"/>
        <v>6.640652711617826</v>
      </c>
    </row>
    <row r="26" spans="1:4" ht="12.75">
      <c r="A26">
        <v>25</v>
      </c>
      <c r="B26">
        <v>10</v>
      </c>
      <c r="C26">
        <f ca="1" t="shared" si="0"/>
        <v>0.3786592769388038</v>
      </c>
      <c r="D26" s="1">
        <f t="shared" si="1"/>
        <v>10.378659276938803</v>
      </c>
    </row>
    <row r="27" spans="1:4" ht="12.75">
      <c r="A27">
        <v>26</v>
      </c>
      <c r="B27">
        <v>10</v>
      </c>
      <c r="C27">
        <f ca="1" t="shared" si="0"/>
        <v>-0.5083845335721948</v>
      </c>
      <c r="D27" s="1">
        <f t="shared" si="1"/>
        <v>9.491615466427806</v>
      </c>
    </row>
    <row r="28" spans="1:4" ht="12.75">
      <c r="A28">
        <v>27</v>
      </c>
      <c r="B28">
        <v>10</v>
      </c>
      <c r="C28">
        <f ca="1" t="shared" si="0"/>
        <v>-2.6186975260678618</v>
      </c>
      <c r="D28" s="1">
        <f t="shared" si="1"/>
        <v>7.381302473932138</v>
      </c>
    </row>
    <row r="29" spans="1:4" ht="12.75">
      <c r="A29">
        <v>28</v>
      </c>
      <c r="B29">
        <v>10</v>
      </c>
      <c r="C29">
        <f ca="1" t="shared" si="0"/>
        <v>0.7968739255950834</v>
      </c>
      <c r="D29" s="1">
        <f t="shared" si="1"/>
        <v>10.796873925595083</v>
      </c>
    </row>
    <row r="30" spans="1:4" ht="12.75">
      <c r="A30">
        <v>29</v>
      </c>
      <c r="B30">
        <v>10</v>
      </c>
      <c r="C30">
        <f ca="1" t="shared" si="0"/>
        <v>4.2270903644141935</v>
      </c>
      <c r="D30" s="1">
        <f t="shared" si="1"/>
        <v>14.227090364414194</v>
      </c>
    </row>
    <row r="31" spans="1:4" ht="12.75">
      <c r="A31">
        <v>30</v>
      </c>
      <c r="B31">
        <v>10</v>
      </c>
      <c r="C31">
        <f ca="1" t="shared" si="0"/>
        <v>-0.7752082898378301</v>
      </c>
      <c r="D31" s="1">
        <f t="shared" si="1"/>
        <v>9.22479171016217</v>
      </c>
    </row>
    <row r="32" spans="1:4" ht="12.75">
      <c r="A32">
        <v>31</v>
      </c>
      <c r="B32">
        <v>10</v>
      </c>
      <c r="C32">
        <f ca="1" t="shared" si="0"/>
        <v>-1.985992460724151</v>
      </c>
      <c r="D32" s="1">
        <f t="shared" si="1"/>
        <v>8.014007539275848</v>
      </c>
    </row>
    <row r="33" spans="1:4" ht="12.75">
      <c r="A33">
        <v>32</v>
      </c>
      <c r="B33">
        <v>10</v>
      </c>
      <c r="C33">
        <f ca="1" t="shared" si="0"/>
        <v>-0.3584034454016196</v>
      </c>
      <c r="D33" s="1">
        <f t="shared" si="1"/>
        <v>9.64159655459838</v>
      </c>
    </row>
    <row r="34" spans="1:4" ht="12.75">
      <c r="A34">
        <v>33</v>
      </c>
      <c r="B34">
        <v>10</v>
      </c>
      <c r="C34">
        <f ca="1" t="shared" si="0"/>
        <v>0.05230417758630085</v>
      </c>
      <c r="D34" s="1">
        <f t="shared" si="1"/>
        <v>10.0523041775863</v>
      </c>
    </row>
    <row r="35" spans="1:4" ht="12.75">
      <c r="A35">
        <v>34</v>
      </c>
      <c r="B35">
        <v>10</v>
      </c>
      <c r="C35">
        <f ca="1" t="shared" si="0"/>
        <v>-2.665496077784899</v>
      </c>
      <c r="D35" s="1">
        <f t="shared" si="1"/>
        <v>7.3345039222151005</v>
      </c>
    </row>
    <row r="36" spans="1:4" ht="12.75">
      <c r="A36">
        <v>35</v>
      </c>
      <c r="B36">
        <v>10</v>
      </c>
      <c r="C36">
        <f ca="1" t="shared" si="0"/>
        <v>-0.13486896444246665</v>
      </c>
      <c r="D36" s="1">
        <f t="shared" si="1"/>
        <v>9.865131035557534</v>
      </c>
    </row>
    <row r="37" spans="1:4" ht="12.75">
      <c r="A37">
        <v>36</v>
      </c>
      <c r="B37">
        <v>10</v>
      </c>
      <c r="C37">
        <f ca="1" t="shared" si="0"/>
        <v>-2.81651182708957</v>
      </c>
      <c r="D37" s="1">
        <f t="shared" si="1"/>
        <v>7.18348817291043</v>
      </c>
    </row>
    <row r="38" spans="1:4" ht="12.75">
      <c r="A38">
        <v>37</v>
      </c>
      <c r="B38">
        <v>10</v>
      </c>
      <c r="C38">
        <f ca="1" t="shared" si="0"/>
        <v>0.5041177685328319</v>
      </c>
      <c r="D38" s="1">
        <f t="shared" si="1"/>
        <v>10.504117768532831</v>
      </c>
    </row>
    <row r="39" spans="1:4" ht="12.75">
      <c r="A39">
        <v>38</v>
      </c>
      <c r="B39">
        <v>10</v>
      </c>
      <c r="C39">
        <f ca="1" t="shared" si="0"/>
        <v>2.5894677559286334</v>
      </c>
      <c r="D39" s="1">
        <f t="shared" si="1"/>
        <v>12.589467755928634</v>
      </c>
    </row>
    <row r="40" spans="1:4" ht="12.75">
      <c r="A40">
        <v>39</v>
      </c>
      <c r="B40">
        <v>10</v>
      </c>
      <c r="C40">
        <f ca="1" t="shared" si="0"/>
        <v>-0.8513776913863217</v>
      </c>
      <c r="D40" s="1">
        <f t="shared" si="1"/>
        <v>9.148622308613678</v>
      </c>
    </row>
    <row r="41" spans="1:4" ht="12.75">
      <c r="A41">
        <v>40</v>
      </c>
      <c r="B41">
        <v>10</v>
      </c>
      <c r="C41">
        <f ca="1" t="shared" si="0"/>
        <v>-1.0832507651627634</v>
      </c>
      <c r="D41" s="1">
        <f t="shared" si="1"/>
        <v>8.916749234837237</v>
      </c>
    </row>
    <row r="42" spans="1:4" ht="12.75">
      <c r="A42">
        <v>41</v>
      </c>
      <c r="B42">
        <v>10</v>
      </c>
      <c r="C42">
        <f ca="1" t="shared" si="0"/>
        <v>0.1529252376379459</v>
      </c>
      <c r="D42" s="1">
        <f t="shared" si="1"/>
        <v>10.152925237637946</v>
      </c>
    </row>
    <row r="43" spans="1:4" ht="12.75">
      <c r="A43">
        <v>42</v>
      </c>
      <c r="B43">
        <v>10</v>
      </c>
      <c r="C43">
        <f ca="1" t="shared" si="0"/>
        <v>1.3611994754082126</v>
      </c>
      <c r="D43" s="1">
        <f t="shared" si="1"/>
        <v>11.361199475408213</v>
      </c>
    </row>
    <row r="44" spans="1:4" ht="12.75">
      <c r="A44">
        <v>43</v>
      </c>
      <c r="B44">
        <v>10</v>
      </c>
      <c r="C44">
        <f ca="1" t="shared" si="0"/>
        <v>3.2624147803647245</v>
      </c>
      <c r="D44" s="1">
        <f t="shared" si="1"/>
        <v>13.262414780364725</v>
      </c>
    </row>
    <row r="45" spans="1:4" ht="12.75">
      <c r="A45">
        <v>44</v>
      </c>
      <c r="B45">
        <v>10</v>
      </c>
      <c r="C45">
        <f ca="1" t="shared" si="0"/>
        <v>-4.505185699261005</v>
      </c>
      <c r="D45" s="1">
        <f t="shared" si="1"/>
        <v>5.494814300738995</v>
      </c>
    </row>
    <row r="46" spans="1:4" ht="12.75">
      <c r="A46">
        <v>45</v>
      </c>
      <c r="B46">
        <v>10</v>
      </c>
      <c r="C46">
        <f ca="1" t="shared" si="0"/>
        <v>0.6253331147228839</v>
      </c>
      <c r="D46" s="1">
        <f t="shared" si="1"/>
        <v>10.625333114722883</v>
      </c>
    </row>
    <row r="47" spans="1:4" ht="12.75">
      <c r="A47">
        <v>46</v>
      </c>
      <c r="B47">
        <v>10</v>
      </c>
      <c r="C47">
        <f ca="1" t="shared" si="0"/>
        <v>1.9942452978635197</v>
      </c>
      <c r="D47" s="1">
        <f t="shared" si="1"/>
        <v>11.99424529786352</v>
      </c>
    </row>
    <row r="48" spans="1:4" ht="12.75">
      <c r="A48">
        <v>47</v>
      </c>
      <c r="B48">
        <v>10</v>
      </c>
      <c r="C48">
        <f ca="1" t="shared" si="0"/>
        <v>0.2145117549419711</v>
      </c>
      <c r="D48" s="1">
        <f t="shared" si="1"/>
        <v>10.214511754941972</v>
      </c>
    </row>
    <row r="49" spans="1:4" ht="12.75">
      <c r="A49">
        <v>48</v>
      </c>
      <c r="B49">
        <v>10</v>
      </c>
      <c r="C49">
        <f ca="1" t="shared" si="0"/>
        <v>-2.5680561903017414</v>
      </c>
      <c r="D49" s="1">
        <f t="shared" si="1"/>
        <v>7.431943809698259</v>
      </c>
    </row>
    <row r="50" spans="1:4" ht="12.75">
      <c r="A50">
        <v>49</v>
      </c>
      <c r="B50">
        <v>10</v>
      </c>
      <c r="C50">
        <f ca="1" t="shared" si="0"/>
        <v>-1.759729716429039</v>
      </c>
      <c r="D50" s="1">
        <f t="shared" si="1"/>
        <v>8.240270283570961</v>
      </c>
    </row>
    <row r="51" spans="1:4" ht="12.75">
      <c r="A51">
        <v>50</v>
      </c>
      <c r="B51">
        <v>10</v>
      </c>
      <c r="C51">
        <f ca="1" t="shared" si="0"/>
        <v>1.8342757319450014</v>
      </c>
      <c r="D51" s="1">
        <f t="shared" si="1"/>
        <v>11.834275731945002</v>
      </c>
    </row>
    <row r="52" spans="1:4" ht="12.75">
      <c r="A52">
        <v>51</v>
      </c>
      <c r="B52">
        <v>10</v>
      </c>
      <c r="C52">
        <f ca="1" t="shared" si="0"/>
        <v>1.0889102260153263</v>
      </c>
      <c r="D52" s="1">
        <f t="shared" si="1"/>
        <v>11.088910226015326</v>
      </c>
    </row>
    <row r="53" spans="1:4" ht="12.75">
      <c r="A53">
        <v>52</v>
      </c>
      <c r="B53">
        <v>10</v>
      </c>
      <c r="C53">
        <f ca="1" t="shared" si="0"/>
        <v>-2.121294175538192</v>
      </c>
      <c r="D53" s="1">
        <f t="shared" si="1"/>
        <v>7.878705824461807</v>
      </c>
    </row>
    <row r="56" spans="1:4" ht="12.75">
      <c r="A56" t="s">
        <v>4</v>
      </c>
      <c r="D56">
        <f>SUM(D2:D53)/$A$53</f>
        <v>10.02959053911576</v>
      </c>
    </row>
    <row r="57" spans="1:4" ht="12.75">
      <c r="A57" t="s">
        <v>5</v>
      </c>
      <c r="D57">
        <f>STDEV(D2:D53)</f>
        <v>1.8516608289378553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6384" width="9.140625" style="0" customWidth="1"/>
  </cols>
  <sheetData>
    <row r="2" spans="1:15" ht="12.75">
      <c r="A2" s="7" t="s">
        <v>6</v>
      </c>
      <c r="B2" s="7"/>
      <c r="C2" s="7"/>
      <c r="E2" s="7" t="s">
        <v>7</v>
      </c>
      <c r="F2" s="7"/>
      <c r="G2" s="7"/>
      <c r="I2" s="7" t="s">
        <v>8</v>
      </c>
      <c r="J2" s="7"/>
      <c r="K2" s="7"/>
      <c r="M2" s="7" t="s">
        <v>9</v>
      </c>
      <c r="N2" s="7"/>
      <c r="O2" s="7"/>
    </row>
    <row r="3" spans="1:15" ht="12.75">
      <c r="A3" s="2" t="s">
        <v>12</v>
      </c>
      <c r="B3" s="2">
        <v>24200</v>
      </c>
      <c r="C3" s="2"/>
      <c r="E3" s="2" t="s">
        <v>12</v>
      </c>
      <c r="F3" s="2">
        <v>49800</v>
      </c>
      <c r="G3" s="2"/>
      <c r="I3" s="2" t="s">
        <v>12</v>
      </c>
      <c r="J3" s="2">
        <v>74200</v>
      </c>
      <c r="K3" s="2"/>
      <c r="M3" s="2" t="s">
        <v>12</v>
      </c>
      <c r="N3" s="2">
        <v>52000</v>
      </c>
      <c r="O3" s="2"/>
    </row>
    <row r="4" spans="1:15" ht="12.75">
      <c r="A4" s="2" t="s">
        <v>7</v>
      </c>
      <c r="B4" s="2"/>
      <c r="C4" s="2">
        <f>F4</f>
        <v>3025</v>
      </c>
      <c r="E4" s="2" t="s">
        <v>17</v>
      </c>
      <c r="F4" s="2">
        <f>F8*B23</f>
        <v>3025</v>
      </c>
      <c r="G4" s="2"/>
      <c r="I4" s="2" t="s">
        <v>17</v>
      </c>
      <c r="J4" s="2">
        <f>J8*B23</f>
        <v>756.25</v>
      </c>
      <c r="K4" s="2"/>
      <c r="M4" s="2" t="s">
        <v>17</v>
      </c>
      <c r="N4" s="2">
        <f>N8*B23</f>
        <v>15125</v>
      </c>
      <c r="O4" s="2"/>
    </row>
    <row r="5" spans="1:15" ht="12.75">
      <c r="A5" s="2" t="s">
        <v>8</v>
      </c>
      <c r="B5" s="2"/>
      <c r="C5" s="2">
        <f>J4</f>
        <v>756.25</v>
      </c>
      <c r="E5" s="2" t="s">
        <v>9</v>
      </c>
      <c r="F5" s="2"/>
      <c r="G5" s="5">
        <f>N5</f>
        <v>7546.428571428572</v>
      </c>
      <c r="I5" s="2"/>
      <c r="J5" s="2"/>
      <c r="K5" s="2"/>
      <c r="M5" s="2" t="s">
        <v>22</v>
      </c>
      <c r="N5" s="5">
        <f>N9*F23</f>
        <v>7546.428571428572</v>
      </c>
      <c r="O5" s="2"/>
    </row>
    <row r="6" spans="1:15" ht="12.75">
      <c r="A6" s="2" t="s">
        <v>9</v>
      </c>
      <c r="B6" s="2"/>
      <c r="C6" s="2">
        <f>N4</f>
        <v>15125</v>
      </c>
      <c r="E6" s="2" t="s">
        <v>11</v>
      </c>
      <c r="F6" s="2"/>
      <c r="G6" s="5">
        <f>F16</f>
        <v>5659.821428571428</v>
      </c>
      <c r="I6" s="2"/>
      <c r="J6" s="2"/>
      <c r="K6" s="2"/>
      <c r="M6" s="2"/>
      <c r="N6" s="2"/>
      <c r="O6" s="2"/>
    </row>
    <row r="7" spans="1:15" ht="12.75">
      <c r="A7" s="2" t="s">
        <v>18</v>
      </c>
      <c r="B7" s="2"/>
      <c r="C7" s="2">
        <f>B15</f>
        <v>3025</v>
      </c>
      <c r="E7" s="3"/>
      <c r="F7" s="3">
        <f>SUM(F3:F6)</f>
        <v>52825</v>
      </c>
      <c r="G7" s="6">
        <f>SUM(G5:G6)</f>
        <v>13206.25</v>
      </c>
      <c r="I7" s="2"/>
      <c r="J7" s="2"/>
      <c r="K7" s="2"/>
      <c r="M7" s="2"/>
      <c r="N7" s="2"/>
      <c r="O7" s="2"/>
    </row>
    <row r="8" spans="1:14" ht="12.75">
      <c r="A8" s="2" t="s">
        <v>11</v>
      </c>
      <c r="B8" s="2"/>
      <c r="C8" s="2">
        <f>F15</f>
        <v>2268.75</v>
      </c>
      <c r="E8" t="s">
        <v>13</v>
      </c>
      <c r="F8">
        <v>100</v>
      </c>
      <c r="I8" t="s">
        <v>13</v>
      </c>
      <c r="J8">
        <v>25</v>
      </c>
      <c r="M8" t="s">
        <v>13</v>
      </c>
      <c r="N8">
        <v>500</v>
      </c>
    </row>
    <row r="9" spans="1:14" ht="12.75">
      <c r="A9" s="3"/>
      <c r="B9" s="3">
        <f>SUM(B3:B8)</f>
        <v>24200</v>
      </c>
      <c r="C9" s="3">
        <f>SUM(C4:C8)</f>
        <v>24200</v>
      </c>
      <c r="E9" t="s">
        <v>19</v>
      </c>
      <c r="F9">
        <f>SUM(F3,F4)</f>
        <v>52825</v>
      </c>
      <c r="M9" t="s">
        <v>14</v>
      </c>
      <c r="N9">
        <v>2000</v>
      </c>
    </row>
    <row r="10" spans="5:6" ht="12.75">
      <c r="E10" s="4">
        <v>0.25</v>
      </c>
      <c r="F10">
        <f>F9/4</f>
        <v>13206.25</v>
      </c>
    </row>
    <row r="13" spans="1:7" ht="12.75">
      <c r="A13" s="8" t="s">
        <v>10</v>
      </c>
      <c r="B13" s="8"/>
      <c r="C13" s="8"/>
      <c r="E13" s="8" t="s">
        <v>11</v>
      </c>
      <c r="F13" s="8"/>
      <c r="G13" s="8"/>
    </row>
    <row r="14" spans="1:7" ht="12.75">
      <c r="A14" s="2" t="s">
        <v>12</v>
      </c>
      <c r="B14" s="2">
        <v>140500</v>
      </c>
      <c r="C14" s="2"/>
      <c r="E14" s="2" t="s">
        <v>12</v>
      </c>
      <c r="F14" s="2">
        <v>82100</v>
      </c>
      <c r="G14" s="2"/>
    </row>
    <row r="15" spans="1:7" ht="12.75">
      <c r="A15" s="2" t="s">
        <v>17</v>
      </c>
      <c r="B15" s="2">
        <f>B19*B23</f>
        <v>3025</v>
      </c>
      <c r="C15" s="2"/>
      <c r="E15" s="2" t="s">
        <v>17</v>
      </c>
      <c r="F15" s="2">
        <f>F19*B23</f>
        <v>2268.75</v>
      </c>
      <c r="G15" s="2"/>
    </row>
    <row r="16" spans="1:7" ht="12.75">
      <c r="A16" s="2"/>
      <c r="B16" s="2"/>
      <c r="C16" s="2"/>
      <c r="E16" s="2" t="s">
        <v>23</v>
      </c>
      <c r="F16" s="5">
        <f>F20*F23</f>
        <v>5659.821428571428</v>
      </c>
      <c r="G16" s="2"/>
    </row>
    <row r="17" spans="1:7" ht="12.75">
      <c r="A17" s="2"/>
      <c r="B17" s="2"/>
      <c r="C17" s="2"/>
      <c r="E17" s="2"/>
      <c r="F17" s="2"/>
      <c r="G17" s="2"/>
    </row>
    <row r="18" spans="1:7" ht="12.75">
      <c r="A18" s="2"/>
      <c r="B18" s="2"/>
      <c r="C18" s="2"/>
      <c r="E18" s="3"/>
      <c r="F18" s="3">
        <f>SUM(F14:F17)</f>
        <v>90028.57142857143</v>
      </c>
      <c r="G18" s="3"/>
    </row>
    <row r="19" spans="1:6" ht="12.75">
      <c r="A19" t="s">
        <v>13</v>
      </c>
      <c r="B19">
        <v>100</v>
      </c>
      <c r="E19" t="s">
        <v>13</v>
      </c>
      <c r="F19">
        <v>75</v>
      </c>
    </row>
    <row r="20" spans="5:6" ht="12.75">
      <c r="E20" t="s">
        <v>14</v>
      </c>
      <c r="F20">
        <v>1500</v>
      </c>
    </row>
    <row r="22" spans="1:6" ht="12.75">
      <c r="A22" t="s">
        <v>15</v>
      </c>
      <c r="B22">
        <f>SUM(F8,J8,N8,B19,F19)</f>
        <v>800</v>
      </c>
      <c r="E22" t="s">
        <v>20</v>
      </c>
      <c r="F22">
        <f>SUM(N9,F20)</f>
        <v>3500</v>
      </c>
    </row>
    <row r="23" spans="1:6" ht="12.75">
      <c r="A23" t="s">
        <v>16</v>
      </c>
      <c r="B23">
        <f>B3/B22</f>
        <v>30.25</v>
      </c>
      <c r="E23" t="s">
        <v>21</v>
      </c>
      <c r="F23">
        <f>F10/F22</f>
        <v>3.773214285714286</v>
      </c>
    </row>
    <row r="25" spans="5:6" ht="12.75">
      <c r="E25" t="s">
        <v>24</v>
      </c>
      <c r="F25">
        <f>F14/F22</f>
        <v>23.457142857142856</v>
      </c>
    </row>
    <row r="26" spans="5:6" ht="12.75">
      <c r="E26" t="s">
        <v>25</v>
      </c>
      <c r="F26">
        <f>F18/F22</f>
        <v>25.72244897959184</v>
      </c>
    </row>
  </sheetData>
  <sheetProtection/>
  <mergeCells count="6">
    <mergeCell ref="A2:C2"/>
    <mergeCell ref="E2:G2"/>
    <mergeCell ref="I2:K2"/>
    <mergeCell ref="M2:O2"/>
    <mergeCell ref="A13:C13"/>
    <mergeCell ref="E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prosser</cp:lastModifiedBy>
  <dcterms:created xsi:type="dcterms:W3CDTF">1996-10-14T23:33:28Z</dcterms:created>
  <dcterms:modified xsi:type="dcterms:W3CDTF">2018-03-24T10:59:59Z</dcterms:modified>
  <cp:category/>
  <cp:version/>
  <cp:contentType/>
  <cp:contentStatus/>
</cp:coreProperties>
</file>