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35" activeTab="0"/>
  </bookViews>
  <sheets>
    <sheet name="PERCENTILE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<sst xmlns="http://schemas.openxmlformats.org/spreadsheetml/2006/main" count="15" uniqueCount="13">
  <si>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1/(n-1)</t>
  </si>
  <si>
    <t>a</t>
  </si>
  <si>
    <t>=$F$10+($F$14-$F$10)*(E11-$E$10)/($E$14-$E$10)</t>
  </si>
  <si>
    <t>=MEDIAN(A7:A36)</t>
  </si>
  <si>
    <t>=C21+(C22-C21)*(0.5-B21)/(B22-B21)</t>
  </si>
  <si>
    <t>data</t>
  </si>
  <si>
    <r>
      <t>a</t>
    </r>
    <r>
      <rPr>
        <sz val="10"/>
        <rFont val="Arial"/>
        <family val="0"/>
      </rPr>
      <t>-percentile</t>
    </r>
  </si>
  <si>
    <t>interpolated</t>
  </si>
  <si>
    <t>Computing percentiles and the median for an even number of observations</t>
  </si>
  <si>
    <r>
      <t xml:space="preserve">The computation depends on whether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is an </t>
    </r>
    <r>
      <rPr>
        <b/>
        <sz val="10"/>
        <rFont val="Arial"/>
        <family val="2"/>
      </rPr>
      <t xml:space="preserve">integer multiple </t>
    </r>
    <r>
      <rPr>
        <sz val="10"/>
        <rFont val="Arial"/>
        <family val="0"/>
      </rPr>
      <t>of 1/(n-1).</t>
    </r>
  </si>
  <si>
    <r>
      <t xml:space="preserve">In the following table all values of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are chosen such that this condition holds.</t>
    </r>
  </si>
  <si>
    <r>
      <t xml:space="preserve">If the condition does not hold the percentile is computed on the basis of an </t>
    </r>
    <r>
      <rPr>
        <b/>
        <sz val="10"/>
        <rFont val="Arial"/>
        <family val="2"/>
      </rPr>
      <t>interpolation.</t>
    </r>
  </si>
  <si>
    <r>
      <t xml:space="preserve">For computing the </t>
    </r>
    <r>
      <rPr>
        <b/>
        <sz val="10"/>
        <rFont val="Arial"/>
        <family val="2"/>
      </rPr>
      <t>median</t>
    </r>
    <r>
      <rPr>
        <sz val="10"/>
        <rFont val="Arial"/>
        <family val="0"/>
      </rPr>
      <t xml:space="preserve">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1=0.4827586 and </t>
    </r>
    <r>
      <rPr>
        <sz val="10"/>
        <rFont val="Symbol"/>
        <family val="1"/>
      </rPr>
      <t>a</t>
    </r>
    <r>
      <rPr>
        <sz val="10"/>
        <rFont val="Arial"/>
        <family val="0"/>
      </rPr>
      <t>2=0.51724138 are used: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</si>
</sst>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</numFmts>
  <fonts count="6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8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0" fontId="4" fillId="0" borderId="0" xfId="0" applyFont="1" applyAlignment="1">
      <alignment/>
    </xf>
    <xf numFmtId="0" fontId="1" fillId="0" borderId="0" xfId="0" applyFont="1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Alignment="1" quotePrefix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PERCENTILE!$E$9:$E$20</c:f>
              <c:numCache/>
            </c:numRef>
          </c:xVal>
          <c:yVal>
            <c:numRef>
              <c:f>PERCENTILE!$F$9:$F$20</c:f>
              <c:numCache/>
            </c:numRef>
          </c:yVal>
          <c:smooth val="0"/>
        </c:ser>
        <c:axId val="29618443"/>
        <c:axId val="65239396"/>
      </c:scatterChart>
      <c:valAx>
        <c:axId val="29618443"/>
        <c:scaling>
          <c:orientation val="minMax"/>
          <c:max val="0.11"/>
          <c:min val="0.03"/>
        </c:scaling>
        <c:axPos val="b"/>
        <c:delete val="0"/>
        <c:numFmt formatCode="General" sourceLinked="1"/>
        <c:majorTickMark val="out"/>
        <c:minorTickMark val="none"/>
        <c:tickLblPos val="nextTo"/>
        <c:crossAx val="65239396"/>
        <c:crosses val="autoZero"/>
        <c:crossBetween val="midCat"/>
        <c:dispUnits/>
      </c:valAx>
      <c:valAx>
        <c:axId val="65239396"/>
        <c:scaling>
          <c:orientation val="minMax"/>
          <c:max val="39900"/>
          <c:min val="359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18443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11</xdr:row>
      <xdr:rowOff>95250</xdr:rowOff>
    </xdr:from>
    <xdr:to>
      <xdr:col>10</xdr:col>
      <xdr:colOff>647700</xdr:colOff>
      <xdr:row>21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1876425"/>
          <a:ext cx="2743200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Interpolation: 
for any value of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(e.g. 0.04) which is not an integer multiple of 1/(n-1) the next smaller and the next larger integer multiple are determined (here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1=0.03448 and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2=0.06897) and plugged into the following formula:
Q*=Q(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1)+[Q(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2)-Q(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1)]*(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*-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1)/(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2-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4</xdr:col>
      <xdr:colOff>47625</xdr:colOff>
      <xdr:row>28</xdr:row>
      <xdr:rowOff>0</xdr:rowOff>
    </xdr:from>
    <xdr:to>
      <xdr:col>9</xdr:col>
      <xdr:colOff>371475</xdr:colOff>
      <xdr:row>44</xdr:row>
      <xdr:rowOff>38100</xdr:rowOff>
    </xdr:to>
    <xdr:graphicFrame>
      <xdr:nvGraphicFramePr>
        <xdr:cNvPr id="2" name="Chart 2"/>
        <xdr:cNvGraphicFramePr/>
      </xdr:nvGraphicFramePr>
      <xdr:xfrm>
        <a:off x="3095625" y="4533900"/>
        <a:ext cx="41529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A2" sqref="A2"/>
    </sheetView>
  </sheetViews>
  <sheetFormatPr defaultColWidth="9.140625" defaultRowHeight="12.75"/>
  <cols>
    <col min="1" max="5" width="11.421875" style="0" customWidth="1"/>
    <col min="6" max="6" width="11.7109375" style="0" customWidth="1"/>
    <col min="7" max="16384" width="11.421875" style="0" customWidth="1"/>
  </cols>
  <sheetData>
    <row r="1" spans="1:5" ht="12.75">
      <c r="A1" s="1" t="s">
        <v>8</v>
      </c>
      <c r="E1" s="2"/>
    </row>
    <row r="2" spans="1:5" ht="12.75">
      <c r="A2" s="1"/>
      <c r="E2" s="2"/>
    </row>
    <row r="3" spans="1:8" ht="12.75">
      <c r="A3" t="s">
        <v>9</v>
      </c>
      <c r="D3" s="2"/>
      <c r="G3" s="3" t="s">
        <v>0</v>
      </c>
      <c r="H3">
        <f>1/(COUNT(A7:A36)-1)</f>
        <v>0.034482758620689655</v>
      </c>
    </row>
    <row r="4" spans="1:4" ht="12.75">
      <c r="A4" t="s">
        <v>10</v>
      </c>
      <c r="D4" s="2"/>
    </row>
    <row r="5" ht="12.75">
      <c r="D5" s="2"/>
    </row>
    <row r="6" spans="1:5" ht="12.75">
      <c r="A6" s="4" t="s">
        <v>5</v>
      </c>
      <c r="B6" s="5" t="s">
        <v>1</v>
      </c>
      <c r="C6" s="5" t="s">
        <v>6</v>
      </c>
      <c r="D6" s="2"/>
      <c r="E6" t="s">
        <v>11</v>
      </c>
    </row>
    <row r="7" spans="1:5" ht="12.75">
      <c r="A7" s="2">
        <v>31000</v>
      </c>
      <c r="B7" s="2">
        <v>0</v>
      </c>
      <c r="C7" s="2">
        <v>31000</v>
      </c>
      <c r="D7" s="2"/>
      <c r="E7" s="2"/>
    </row>
    <row r="8" spans="1:7" ht="12.75">
      <c r="A8">
        <v>36700</v>
      </c>
      <c r="B8">
        <f>B7+$H$3</f>
        <v>0.034482758620689655</v>
      </c>
      <c r="C8">
        <v>36700</v>
      </c>
      <c r="D8" s="2"/>
      <c r="E8" s="5" t="s">
        <v>1</v>
      </c>
      <c r="F8" s="5" t="s">
        <v>6</v>
      </c>
      <c r="G8" s="6" t="s">
        <v>7</v>
      </c>
    </row>
    <row r="9" spans="1:7" ht="12.75">
      <c r="A9">
        <v>37700</v>
      </c>
      <c r="B9">
        <f>B8+$H$3</f>
        <v>0.06896551724137931</v>
      </c>
      <c r="C9">
        <v>37700</v>
      </c>
      <c r="D9" s="2"/>
      <c r="E9" s="7">
        <v>0.03</v>
      </c>
      <c r="F9" s="8">
        <f>PERCENTILE($A$7:$A$36,E9)</f>
        <v>35959</v>
      </c>
      <c r="G9" s="8"/>
    </row>
    <row r="10" spans="1:8" ht="12.75">
      <c r="A10">
        <v>39000</v>
      </c>
      <c r="B10">
        <f>B9+$H$3</f>
        <v>0.10344827586206896</v>
      </c>
      <c r="C10">
        <v>39000</v>
      </c>
      <c r="D10" s="2"/>
      <c r="E10" s="9">
        <f>H3</f>
        <v>0.034482758620689655</v>
      </c>
      <c r="F10" s="17">
        <f aca="true" t="shared" si="0" ref="F10:F20">PERCENTILE($A$7:$A$36,E10)</f>
        <v>36700</v>
      </c>
      <c r="G10">
        <f>$F$10+($F$14-$F$10)*(E10-$E$10)/($E$14-$E$10)</f>
        <v>36700</v>
      </c>
      <c r="H10" s="10"/>
    </row>
    <row r="11" spans="1:11" ht="12.75">
      <c r="A11">
        <v>43200</v>
      </c>
      <c r="B11">
        <f>B10+$H$3</f>
        <v>0.13793103448275862</v>
      </c>
      <c r="C11">
        <v>43200</v>
      </c>
      <c r="D11" s="2"/>
      <c r="E11" s="11">
        <v>0.04</v>
      </c>
      <c r="F11" s="8">
        <f t="shared" si="0"/>
        <v>36860</v>
      </c>
      <c r="G11" s="11">
        <f>$F$10+($F$14-$F$10)*(E11-$E$10)/($E$14-$E$10)</f>
        <v>36860</v>
      </c>
      <c r="H11" s="12" t="s">
        <v>2</v>
      </c>
      <c r="I11" s="1"/>
      <c r="J11" s="1"/>
      <c r="K11" s="1"/>
    </row>
    <row r="12" spans="1:7" ht="12.75">
      <c r="A12">
        <v>43300</v>
      </c>
      <c r="B12">
        <f>B11+$H$3</f>
        <v>0.1724137931034483</v>
      </c>
      <c r="C12">
        <v>43300</v>
      </c>
      <c r="D12" s="2"/>
      <c r="E12" s="7">
        <v>0.05</v>
      </c>
      <c r="F12" s="8">
        <f t="shared" si="0"/>
        <v>37150</v>
      </c>
      <c r="G12" s="7">
        <f>$F$10+($F$14-$F$10)*(E12-$E$10)/($E$14-$E$10)</f>
        <v>37150</v>
      </c>
    </row>
    <row r="13" spans="1:7" ht="12.75">
      <c r="A13">
        <v>44100</v>
      </c>
      <c r="B13">
        <f>B12+$H$3</f>
        <v>0.20689655172413796</v>
      </c>
      <c r="C13">
        <v>44100</v>
      </c>
      <c r="D13" s="2"/>
      <c r="E13" s="7">
        <v>0.06</v>
      </c>
      <c r="F13" s="8">
        <f t="shared" si="0"/>
        <v>37440</v>
      </c>
      <c r="G13" s="7">
        <f>$F$10+($F$14-$F$10)*(E13-$E$10)/($E$14-$E$10)</f>
        <v>37440</v>
      </c>
    </row>
    <row r="14" spans="1:7" ht="12.75">
      <c r="A14">
        <v>44500</v>
      </c>
      <c r="B14">
        <f>B13+$H$3</f>
        <v>0.24137931034482762</v>
      </c>
      <c r="C14">
        <v>44500</v>
      </c>
      <c r="D14" s="2"/>
      <c r="E14" s="9">
        <f>H3*2</f>
        <v>0.06896551724137931</v>
      </c>
      <c r="F14" s="17">
        <f t="shared" si="0"/>
        <v>37700</v>
      </c>
      <c r="G14">
        <f>$F$10+($F$14-$F$10)*(E14-$E$10)/($E$14-$E$10)</f>
        <v>37700</v>
      </c>
    </row>
    <row r="15" spans="1:6" ht="12.75">
      <c r="A15">
        <v>45200</v>
      </c>
      <c r="B15">
        <f>B14+$H$3</f>
        <v>0.2758620689655173</v>
      </c>
      <c r="C15">
        <v>45200</v>
      </c>
      <c r="D15" s="2"/>
      <c r="E15" s="7">
        <v>0.07</v>
      </c>
      <c r="F15" s="8">
        <f t="shared" si="0"/>
        <v>37739</v>
      </c>
    </row>
    <row r="16" spans="1:6" ht="12.75">
      <c r="A16">
        <v>45400</v>
      </c>
      <c r="B16">
        <f>B15+$H$3</f>
        <v>0.31034482758620696</v>
      </c>
      <c r="C16">
        <v>45400</v>
      </c>
      <c r="D16" s="2"/>
      <c r="E16" s="7">
        <v>0.08</v>
      </c>
      <c r="F16" s="8">
        <f t="shared" si="0"/>
        <v>38116</v>
      </c>
    </row>
    <row r="17" spans="1:6" ht="12.75">
      <c r="A17">
        <v>45900</v>
      </c>
      <c r="B17">
        <f>B16+$H$3</f>
        <v>0.34482758620689663</v>
      </c>
      <c r="C17">
        <v>45900</v>
      </c>
      <c r="D17" s="2"/>
      <c r="E17" s="7">
        <v>0.09</v>
      </c>
      <c r="F17" s="8">
        <f t="shared" si="0"/>
        <v>38493</v>
      </c>
    </row>
    <row r="18" spans="1:6" ht="12.75">
      <c r="A18">
        <v>46300</v>
      </c>
      <c r="B18">
        <f>B17+$H$3</f>
        <v>0.3793103448275863</v>
      </c>
      <c r="C18">
        <v>46300</v>
      </c>
      <c r="D18" s="2"/>
      <c r="E18" s="7">
        <v>0.1</v>
      </c>
      <c r="F18" s="8">
        <f t="shared" si="0"/>
        <v>38870</v>
      </c>
    </row>
    <row r="19" spans="1:6" ht="12.75">
      <c r="A19">
        <v>47700</v>
      </c>
      <c r="B19">
        <f>B18+$H$3</f>
        <v>0.41379310344827597</v>
      </c>
      <c r="C19">
        <v>47700</v>
      </c>
      <c r="D19" s="2"/>
      <c r="E19" s="9">
        <f>H3*3</f>
        <v>0.10344827586206896</v>
      </c>
      <c r="F19" s="17">
        <f t="shared" si="0"/>
        <v>39000</v>
      </c>
    </row>
    <row r="20" spans="1:6" ht="12.75">
      <c r="A20">
        <v>48100</v>
      </c>
      <c r="B20">
        <f>B19+$H$3</f>
        <v>0.44827586206896564</v>
      </c>
      <c r="C20">
        <v>48100</v>
      </c>
      <c r="D20" s="2"/>
      <c r="E20" s="7">
        <v>0.11</v>
      </c>
      <c r="F20" s="8">
        <f t="shared" si="0"/>
        <v>39798</v>
      </c>
    </row>
    <row r="21" spans="1:4" ht="12.75">
      <c r="A21">
        <v>49600</v>
      </c>
      <c r="B21">
        <f>B20+$H$3</f>
        <v>0.4827586206896553</v>
      </c>
      <c r="C21" s="2">
        <v>49600</v>
      </c>
      <c r="D21" s="2"/>
    </row>
    <row r="22" spans="1:4" ht="12.75">
      <c r="A22">
        <v>52000</v>
      </c>
      <c r="B22">
        <f>B21+$H$3</f>
        <v>0.517241379310345</v>
      </c>
      <c r="C22" s="2">
        <v>52000</v>
      </c>
      <c r="D22" s="2"/>
    </row>
    <row r="23" spans="1:11" ht="12.75">
      <c r="A23">
        <v>53400</v>
      </c>
      <c r="B23">
        <f>B22+$H$3</f>
        <v>0.5517241379310346</v>
      </c>
      <c r="C23">
        <v>53400</v>
      </c>
      <c r="D23" s="2"/>
      <c r="E23" s="15" t="s">
        <v>12</v>
      </c>
      <c r="F23" s="16"/>
      <c r="G23" s="16"/>
      <c r="H23" s="16"/>
      <c r="I23" s="16"/>
      <c r="J23" s="16"/>
      <c r="K23" s="16"/>
    </row>
    <row r="24" spans="1:5" ht="12.75">
      <c r="A24">
        <v>53900</v>
      </c>
      <c r="B24">
        <f>B23+$H$3</f>
        <v>0.5862068965517242</v>
      </c>
      <c r="C24">
        <v>53900</v>
      </c>
      <c r="D24" s="2"/>
      <c r="E24" s="2"/>
    </row>
    <row r="25" spans="1:7" ht="12.75">
      <c r="A25">
        <v>54300</v>
      </c>
      <c r="B25">
        <f>B24+$H$3</f>
        <v>0.6206896551724138</v>
      </c>
      <c r="C25">
        <v>54300</v>
      </c>
      <c r="D25" s="2"/>
      <c r="E25" s="2">
        <f>MEDIAN(A7:A36)</f>
        <v>50800</v>
      </c>
      <c r="F25" s="13" t="s">
        <v>3</v>
      </c>
      <c r="G25" s="2"/>
    </row>
    <row r="26" spans="1:6" ht="12.75">
      <c r="A26">
        <v>56000</v>
      </c>
      <c r="B26">
        <f>B25+$H$3</f>
        <v>0.6551724137931034</v>
      </c>
      <c r="C26">
        <v>56000</v>
      </c>
      <c r="D26" s="2"/>
      <c r="E26">
        <f>C21+(C22-C21)*(0.5-B21)/(B22-B21)</f>
        <v>50799.99999999999</v>
      </c>
      <c r="F26" s="14" t="s">
        <v>4</v>
      </c>
    </row>
    <row r="27" spans="1:4" ht="12.75">
      <c r="A27">
        <v>58100</v>
      </c>
      <c r="B27">
        <f>B26+$H$3</f>
        <v>0.689655172413793</v>
      </c>
      <c r="C27">
        <v>58100</v>
      </c>
      <c r="D27" s="2"/>
    </row>
    <row r="28" spans="1:4" ht="12.75">
      <c r="A28">
        <v>59000</v>
      </c>
      <c r="B28">
        <f>B27+$H$3</f>
        <v>0.7241379310344827</v>
      </c>
      <c r="C28">
        <v>59000</v>
      </c>
      <c r="D28" s="2"/>
    </row>
    <row r="29" spans="1:4" ht="12.75">
      <c r="A29">
        <v>59900</v>
      </c>
      <c r="B29">
        <f>B28+$H$3</f>
        <v>0.7586206896551723</v>
      </c>
      <c r="C29">
        <v>59900</v>
      </c>
      <c r="D29" s="2"/>
    </row>
    <row r="30" spans="1:4" ht="12.75">
      <c r="A30">
        <v>61500</v>
      </c>
      <c r="B30">
        <f>B29+$H$3</f>
        <v>0.7931034482758619</v>
      </c>
      <c r="C30">
        <v>61500</v>
      </c>
      <c r="D30" s="2"/>
    </row>
    <row r="31" spans="1:4" ht="12.75">
      <c r="A31">
        <v>62000</v>
      </c>
      <c r="B31">
        <f>B30+$H$3</f>
        <v>0.8275862068965515</v>
      </c>
      <c r="C31">
        <v>62000</v>
      </c>
      <c r="D31" s="2"/>
    </row>
    <row r="32" spans="1:4" ht="12.75">
      <c r="A32">
        <v>62100</v>
      </c>
      <c r="B32">
        <f>B31+$H$3</f>
        <v>0.8620689655172411</v>
      </c>
      <c r="C32">
        <v>62100</v>
      </c>
      <c r="D32" s="2"/>
    </row>
    <row r="33" spans="1:4" ht="12.75">
      <c r="A33">
        <v>63200</v>
      </c>
      <c r="B33">
        <f>B32+$H$3</f>
        <v>0.8965517241379307</v>
      </c>
      <c r="C33">
        <v>63200</v>
      </c>
      <c r="D33" s="2"/>
    </row>
    <row r="34" spans="1:4" ht="12.75">
      <c r="A34">
        <v>65400</v>
      </c>
      <c r="B34">
        <f>B33+$H$3</f>
        <v>0.9310344827586203</v>
      </c>
      <c r="C34">
        <v>65400</v>
      </c>
      <c r="D34" s="2"/>
    </row>
    <row r="35" spans="1:4" ht="12.75">
      <c r="A35">
        <v>78000</v>
      </c>
      <c r="B35">
        <f>B34+$H$3</f>
        <v>0.9655172413793099</v>
      </c>
      <c r="C35" s="2">
        <v>77999.99999999987</v>
      </c>
      <c r="D35" s="2"/>
    </row>
    <row r="36" spans="1:4" ht="12.75">
      <c r="A36">
        <v>81400</v>
      </c>
      <c r="B36">
        <f>B35+$H$3</f>
        <v>0.9999999999999996</v>
      </c>
      <c r="C36" s="2">
        <v>81400</v>
      </c>
      <c r="D36" s="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WU/VGSF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Alois Geyer</dc:creator>
  <cp:keywords/>
  <dc:description/>
  <cp:lastModifiedBy>Alois Geyer</cp:lastModifiedBy>
  <dcterms:created xsi:type="dcterms:W3CDTF">2008-01-27T15:45:15Z</dcterms:created>
  <dcterms:modified xsi:type="dcterms:W3CDTF">2010-12-23T12:15:47Z</dcterms:modified>
  <cp:category/>
  <cp:version/>
  <cp:contentType/>
  <cp:contentStatus/>
</cp:coreProperties>
</file>